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</workbook>
</file>

<file path=xl/sharedStrings.xml><?xml version="1.0" encoding="utf-8"?>
<sst xmlns="http://schemas.openxmlformats.org/spreadsheetml/2006/main" count="82" uniqueCount="39">
  <si>
    <t>TABLA SALARIAL FUNDACIÓN ECCA SOCIAL 2025</t>
  </si>
  <si>
    <t>Categoria</t>
  </si>
  <si>
    <t>Salario Base Bruto</t>
  </si>
  <si>
    <t>Experiencia profesional</t>
  </si>
  <si>
    <t>Complementos</t>
  </si>
  <si>
    <t xml:space="preserve">Plus </t>
  </si>
  <si>
    <t>Total mensual</t>
  </si>
  <si>
    <t>Total año (*12m)</t>
  </si>
  <si>
    <t>Tipo de complemento</t>
  </si>
  <si>
    <t>Dirección ejecutiva</t>
  </si>
  <si>
    <t>Grupo 0</t>
  </si>
  <si>
    <t>Responsabilidad+ funcióndirección</t>
  </si>
  <si>
    <t xml:space="preserve">Dirección territorial </t>
  </si>
  <si>
    <t>Responsabilidad + plena dedicación</t>
  </si>
  <si>
    <t>Jefaturas</t>
  </si>
  <si>
    <t>Responsabilidad</t>
  </si>
  <si>
    <t>Delegados/as territoriales</t>
  </si>
  <si>
    <t>Grupo 1</t>
  </si>
  <si>
    <t>Coordinación proyectos</t>
  </si>
  <si>
    <t>Complemento proyecto</t>
  </si>
  <si>
    <t>Otras coordinaciones</t>
  </si>
  <si>
    <t>Complemento coordinación</t>
  </si>
  <si>
    <t>Técnicos/as gestion y otros profesionales</t>
  </si>
  <si>
    <t>Técnicos cooperantes en terreno</t>
  </si>
  <si>
    <t>Complemento cooperantes</t>
  </si>
  <si>
    <t>Técnicos/as intervención, instructores/as, dinamizadores/as, orientadores/as, etc</t>
  </si>
  <si>
    <t>Grupo 2</t>
  </si>
  <si>
    <t>Administrativos/as</t>
  </si>
  <si>
    <t>Grupo 3</t>
  </si>
  <si>
    <t>Recepcionista/Auxiliar apoyo</t>
  </si>
  <si>
    <t>Grupo 4</t>
  </si>
  <si>
    <t>Documento Actualizado Septiembre de 2025</t>
  </si>
  <si>
    <t>* Los calculos están realizados para una distribución de 12 pagas anuales, pagas extras prorrateadas</t>
  </si>
  <si>
    <t>** Las categorías y complementos corresponden al Convenio Colectivo de Acción e Intervención Social, tablas del año 2025</t>
  </si>
  <si>
    <t>*** Los salarios bases pueden variar en función de categorías y salarios anteriores de las personas subrogadas</t>
  </si>
  <si>
    <t>TABLA SALARIAL FUNDACIÓN ECCA SOCIAL 2024</t>
  </si>
  <si>
    <t>Delegaciones</t>
  </si>
  <si>
    <t>Documento Actualizado Abril de 2024</t>
  </si>
  <si>
    <t>** Las categorías y complementos corresponden al Convenio Colectivo de Acción e Intervención Social, tablas del año 2024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</si>
</sst>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22.0"/>
      <color rgb="FFFFFFFF"/>
      <name val="Prompt"/>
    </font>
    <font>
      <color theme="1"/>
      <name val="Arial"/>
    </font>
    <font>
      <sz val="12.0"/>
      <color theme="1"/>
      <name val="Montserrat"/>
    </font>
    <font>
      <b/>
      <sz val="12.0"/>
      <color rgb="FFFFFFFF"/>
      <name val="Montserrat"/>
    </font>
    <font>
      <b/>
      <color theme="1"/>
      <name val="Montserrat"/>
    </font>
    <font>
      <sz val="11.0"/>
      <color theme="1"/>
      <name val="Montserrat"/>
    </font>
  </fonts>
  <fills count="5">
    <fill>
      <patternFill patternType="none"/>
    </fill>
    <fill>
      <patternFill patternType="lightGray"/>
    </fill>
    <fill>
      <patternFill patternType="solid">
        <fgColor theme="8"/>
        <bgColor theme="8"/>
      </patternFill>
    </fill>
    <fill>
      <patternFill patternType="solid">
        <fgColor rgb="FFFCE5CD"/>
        <bgColor rgb="FFFCE5CD"/>
      </patternFill>
    </fill>
    <fill>
      <patternFill patternType="solid">
        <fgColor rgb="FFFF6D01"/>
        <bgColor rgb="FFFF6D01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vertical="center"/>
    </xf>
    <xf borderId="0" fillId="0" fontId="2" numFmtId="0" xfId="0" applyAlignment="1" applyFont="1">
      <alignment vertical="bottom"/>
    </xf>
    <xf borderId="0" fillId="0" fontId="3" numFmtId="0" xfId="0" applyAlignment="1" applyFont="1">
      <alignment vertical="bottom"/>
    </xf>
    <xf borderId="1" fillId="2" fontId="4" numFmtId="0" xfId="0" applyAlignment="1" applyBorder="1" applyFont="1">
      <alignment horizontal="center" shrinkToFit="0" vertical="bottom" wrapText="1"/>
    </xf>
    <xf borderId="0" fillId="0" fontId="2" numFmtId="0" xfId="0" applyAlignment="1" applyFont="1">
      <alignment shrinkToFit="0" vertical="bottom" wrapText="1"/>
    </xf>
    <xf borderId="1" fillId="3" fontId="3" numFmtId="0" xfId="0" applyAlignment="1" applyBorder="1" applyFill="1" applyFont="1">
      <alignment shrinkToFit="0" vertical="bottom" wrapText="1"/>
    </xf>
    <xf borderId="1" fillId="0" fontId="3" numFmtId="0" xfId="0" applyAlignment="1" applyBorder="1" applyFont="1">
      <alignment horizontal="right" vertical="bottom"/>
    </xf>
    <xf borderId="1" fillId="0" fontId="3" numFmtId="4" xfId="0" applyAlignment="1" applyBorder="1" applyFont="1" applyNumberFormat="1">
      <alignment horizontal="right" readingOrder="0" vertical="bottom"/>
    </xf>
    <xf borderId="1" fillId="0" fontId="3" numFmtId="4" xfId="0" applyAlignment="1" applyBorder="1" applyFont="1" applyNumberFormat="1">
      <alignment horizontal="right" vertical="bottom"/>
    </xf>
    <xf borderId="1" fillId="3" fontId="3" numFmtId="0" xfId="0" applyAlignment="1" applyBorder="1" applyFont="1">
      <alignment readingOrder="0" shrinkToFit="0" vertical="bottom" wrapText="1"/>
    </xf>
    <xf borderId="1" fillId="3" fontId="3" numFmtId="0" xfId="0" applyAlignment="1" applyBorder="1" applyFont="1">
      <alignment vertical="bottom"/>
    </xf>
    <xf borderId="1" fillId="3" fontId="3" numFmtId="0" xfId="0" applyAlignment="1" applyBorder="1" applyFont="1">
      <alignment readingOrder="0" vertical="bottom"/>
    </xf>
    <xf borderId="1" fillId="0" fontId="3" numFmtId="0" xfId="0" applyAlignment="1" applyBorder="1" applyFont="1">
      <alignment horizontal="right" readingOrder="0" vertical="bottom"/>
    </xf>
    <xf borderId="0" fillId="0" fontId="5" numFmtId="0" xfId="0" applyAlignment="1" applyFont="1">
      <alignment horizontal="right" readingOrder="0" vertical="bottom"/>
    </xf>
    <xf borderId="0" fillId="0" fontId="2" numFmtId="0" xfId="0" applyAlignment="1" applyFont="1">
      <alignment shrinkToFit="0" vertical="bottom" wrapText="0"/>
    </xf>
    <xf borderId="0" fillId="0" fontId="6" numFmtId="0" xfId="0" applyAlignment="1" applyFont="1">
      <alignment shrinkToFit="0" vertical="bottom" wrapText="0"/>
    </xf>
    <xf borderId="0" fillId="0" fontId="6" numFmtId="0" xfId="0" applyAlignment="1" applyFont="1">
      <alignment vertical="bottom"/>
    </xf>
    <xf borderId="0" fillId="0" fontId="6" numFmtId="0" xfId="0" applyAlignment="1" applyFont="1">
      <alignment readingOrder="0" shrinkToFit="0" vertical="bottom" wrapText="0"/>
    </xf>
    <xf borderId="1" fillId="4" fontId="4" numFmtId="0" xfId="0" applyAlignment="1" applyBorder="1" applyFill="1" applyFont="1">
      <alignment horizontal="center" shrinkToFit="0" vertical="bottom" wrapText="1"/>
    </xf>
    <xf borderId="1" fillId="0" fontId="2" numFmtId="4" xfId="0" applyAlignment="1" applyBorder="1" applyFont="1" applyNumberFormat="1">
      <alignment vertical="bottom"/>
    </xf>
    <xf borderId="1" fillId="0" fontId="2" numFmtId="0" xfId="0" applyAlignment="1" applyBorder="1" applyFont="1">
      <alignment vertical="bottom"/>
    </xf>
    <xf borderId="0" fillId="0" fontId="5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57150</xdr:colOff>
      <xdr:row>0</xdr:row>
      <xdr:rowOff>9525</xdr:rowOff>
    </xdr:from>
    <xdr:ext cx="1343025" cy="9048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/>
  </sheetViews>
  <sheetFormatPr customHeight="1" defaultColWidth="12.63" defaultRowHeight="15.75"/>
  <cols>
    <col customWidth="1" min="1" max="1" width="2.75"/>
    <col customWidth="1" min="2" max="2" width="33.5"/>
    <col customWidth="1" min="3" max="3" width="13.63"/>
    <col customWidth="1" min="4" max="4" width="14.38"/>
    <col customWidth="1" min="5" max="5" width="15.75"/>
    <col customWidth="1" min="6" max="6" width="19.88"/>
    <col customWidth="1" min="7" max="7" width="10.63"/>
    <col customWidth="1" min="8" max="8" width="13.88"/>
    <col customWidth="1" min="10" max="10" width="39.13"/>
  </cols>
  <sheetData>
    <row r="1">
      <c r="B1" s="1" t="s">
        <v>0</v>
      </c>
    </row>
    <row r="2" ht="62.25" customHeight="1"/>
    <row r="4">
      <c r="A4" s="2"/>
      <c r="B4" s="3"/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</row>
    <row r="5">
      <c r="A5" s="5"/>
      <c r="B5" s="6" t="s">
        <v>9</v>
      </c>
      <c r="C5" s="7" t="s">
        <v>10</v>
      </c>
      <c r="D5" s="8">
        <v>2493.22</v>
      </c>
      <c r="E5" s="9"/>
      <c r="F5" s="9">
        <f t="shared" ref="F5:F6" si="1">455.57</f>
        <v>455.57</v>
      </c>
      <c r="G5" s="9">
        <v>380.0</v>
      </c>
      <c r="H5" s="9">
        <f t="shared" ref="H5:H15" si="2">SUM(D5:G5)</f>
        <v>3328.79</v>
      </c>
      <c r="I5" s="9">
        <f t="shared" ref="I5:I15" si="3">H5*12</f>
        <v>39945.48</v>
      </c>
      <c r="J5" s="7" t="s">
        <v>11</v>
      </c>
    </row>
    <row r="6">
      <c r="A6" s="5"/>
      <c r="B6" s="6" t="s">
        <v>12</v>
      </c>
      <c r="C6" s="7" t="s">
        <v>10</v>
      </c>
      <c r="D6" s="8">
        <v>2493.22</v>
      </c>
      <c r="E6" s="9"/>
      <c r="F6" s="9">
        <f t="shared" si="1"/>
        <v>455.57</v>
      </c>
      <c r="G6" s="9">
        <v>227.0</v>
      </c>
      <c r="H6" s="9">
        <f t="shared" si="2"/>
        <v>3175.79</v>
      </c>
      <c r="I6" s="9">
        <f t="shared" si="3"/>
        <v>38109.48</v>
      </c>
      <c r="J6" s="7" t="s">
        <v>13</v>
      </c>
    </row>
    <row r="7">
      <c r="A7" s="5"/>
      <c r="B7" s="6" t="s">
        <v>14</v>
      </c>
      <c r="C7" s="7" t="s">
        <v>10</v>
      </c>
      <c r="D7" s="8">
        <v>2493.22</v>
      </c>
      <c r="E7" s="9"/>
      <c r="F7" s="9">
        <v>455.57</v>
      </c>
      <c r="G7" s="9"/>
      <c r="H7" s="9">
        <f t="shared" si="2"/>
        <v>2948.79</v>
      </c>
      <c r="I7" s="9">
        <f t="shared" si="3"/>
        <v>35385.48</v>
      </c>
      <c r="J7" s="7" t="s">
        <v>15</v>
      </c>
    </row>
    <row r="8">
      <c r="A8" s="5"/>
      <c r="B8" s="10" t="s">
        <v>16</v>
      </c>
      <c r="C8" s="7" t="s">
        <v>17</v>
      </c>
      <c r="D8" s="9">
        <v>2157.39</v>
      </c>
      <c r="E8" s="8">
        <v>75.94</v>
      </c>
      <c r="F8" s="9">
        <v>354.25</v>
      </c>
      <c r="G8" s="9"/>
      <c r="H8" s="9">
        <f t="shared" si="2"/>
        <v>2587.58</v>
      </c>
      <c r="I8" s="9">
        <f t="shared" si="3"/>
        <v>31050.96</v>
      </c>
      <c r="J8" s="7" t="s">
        <v>15</v>
      </c>
    </row>
    <row r="9">
      <c r="A9" s="5"/>
      <c r="B9" s="6" t="s">
        <v>18</v>
      </c>
      <c r="C9" s="7" t="s">
        <v>17</v>
      </c>
      <c r="D9" s="8">
        <v>2126.57</v>
      </c>
      <c r="E9" s="8">
        <v>75.94</v>
      </c>
      <c r="F9" s="9">
        <v>255.07</v>
      </c>
      <c r="G9" s="9"/>
      <c r="H9" s="9">
        <f t="shared" si="2"/>
        <v>2457.58</v>
      </c>
      <c r="I9" s="9">
        <f t="shared" si="3"/>
        <v>29490.96</v>
      </c>
      <c r="J9" s="7" t="s">
        <v>19</v>
      </c>
    </row>
    <row r="10">
      <c r="A10" s="5"/>
      <c r="B10" s="6" t="s">
        <v>20</v>
      </c>
      <c r="C10" s="7" t="s">
        <v>17</v>
      </c>
      <c r="D10" s="8">
        <v>2126.57</v>
      </c>
      <c r="E10" s="8">
        <v>75.94</v>
      </c>
      <c r="F10" s="8">
        <v>209.51</v>
      </c>
      <c r="G10" s="9"/>
      <c r="H10" s="9">
        <f t="shared" si="2"/>
        <v>2412.02</v>
      </c>
      <c r="I10" s="9">
        <f t="shared" si="3"/>
        <v>28944.24</v>
      </c>
      <c r="J10" s="7" t="s">
        <v>21</v>
      </c>
    </row>
    <row r="11">
      <c r="A11" s="5"/>
      <c r="B11" s="6" t="s">
        <v>22</v>
      </c>
      <c r="C11" s="7" t="s">
        <v>17</v>
      </c>
      <c r="D11" s="8">
        <v>2126.57</v>
      </c>
      <c r="E11" s="8">
        <v>75.94</v>
      </c>
      <c r="F11" s="9"/>
      <c r="G11" s="9"/>
      <c r="H11" s="9">
        <f t="shared" si="2"/>
        <v>2202.51</v>
      </c>
      <c r="I11" s="9">
        <f t="shared" si="3"/>
        <v>26430.12</v>
      </c>
      <c r="J11" s="7"/>
    </row>
    <row r="12">
      <c r="A12" s="5"/>
      <c r="B12" s="6" t="s">
        <v>23</v>
      </c>
      <c r="C12" s="7" t="s">
        <v>17</v>
      </c>
      <c r="D12" s="8">
        <v>2126.57</v>
      </c>
      <c r="E12" s="8">
        <v>75.94</v>
      </c>
      <c r="F12" s="9">
        <f>D12*0.15</f>
        <v>318.9855</v>
      </c>
      <c r="G12" s="9"/>
      <c r="H12" s="9">
        <f t="shared" si="2"/>
        <v>2521.4955</v>
      </c>
      <c r="I12" s="9">
        <f t="shared" si="3"/>
        <v>30257.946</v>
      </c>
      <c r="J12" s="7" t="s">
        <v>24</v>
      </c>
    </row>
    <row r="13">
      <c r="A13" s="5"/>
      <c r="B13" s="6" t="s">
        <v>25</v>
      </c>
      <c r="C13" s="7" t="s">
        <v>26</v>
      </c>
      <c r="D13" s="8">
        <v>1919.15</v>
      </c>
      <c r="E13" s="8">
        <v>69.66</v>
      </c>
      <c r="F13" s="9"/>
      <c r="G13" s="9"/>
      <c r="H13" s="9">
        <f t="shared" si="2"/>
        <v>1988.81</v>
      </c>
      <c r="I13" s="9">
        <f t="shared" si="3"/>
        <v>23865.72</v>
      </c>
      <c r="J13" s="7"/>
    </row>
    <row r="14">
      <c r="A14" s="2"/>
      <c r="B14" s="11" t="s">
        <v>27</v>
      </c>
      <c r="C14" s="7" t="s">
        <v>28</v>
      </c>
      <c r="D14" s="8">
        <v>1682.4</v>
      </c>
      <c r="E14" s="8">
        <v>63.37</v>
      </c>
      <c r="F14" s="9"/>
      <c r="G14" s="9"/>
      <c r="H14" s="9">
        <f t="shared" si="2"/>
        <v>1745.77</v>
      </c>
      <c r="I14" s="9">
        <f t="shared" si="3"/>
        <v>20949.24</v>
      </c>
      <c r="J14" s="7"/>
    </row>
    <row r="15">
      <c r="A15" s="2"/>
      <c r="B15" s="12" t="s">
        <v>29</v>
      </c>
      <c r="C15" s="13" t="s">
        <v>30</v>
      </c>
      <c r="D15" s="8">
        <v>1466.6</v>
      </c>
      <c r="E15" s="8">
        <v>57.09</v>
      </c>
      <c r="F15" s="9"/>
      <c r="G15" s="9"/>
      <c r="H15" s="9">
        <f t="shared" si="2"/>
        <v>1523.69</v>
      </c>
      <c r="I15" s="9">
        <f t="shared" si="3"/>
        <v>18284.28</v>
      </c>
      <c r="J15" s="7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14" t="s">
        <v>31</v>
      </c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</row>
    <row r="19">
      <c r="A19" s="15"/>
      <c r="B19" s="16" t="s">
        <v>32</v>
      </c>
      <c r="C19" s="17"/>
      <c r="D19" s="17"/>
      <c r="E19" s="17"/>
      <c r="F19" s="17"/>
      <c r="G19" s="2"/>
      <c r="H19" s="2"/>
      <c r="I19" s="2"/>
      <c r="J19" s="2"/>
    </row>
    <row r="20">
      <c r="A20" s="15"/>
      <c r="B20" s="18" t="s">
        <v>33</v>
      </c>
      <c r="C20" s="17"/>
      <c r="D20" s="17"/>
      <c r="E20" s="17"/>
      <c r="F20" s="17"/>
      <c r="G20" s="2"/>
      <c r="H20" s="2"/>
      <c r="I20" s="2"/>
      <c r="J20" s="2"/>
    </row>
    <row r="21">
      <c r="A21" s="15"/>
      <c r="B21" s="16" t="s">
        <v>34</v>
      </c>
      <c r="C21" s="17"/>
      <c r="D21" s="17"/>
      <c r="E21" s="17"/>
      <c r="F21" s="17"/>
      <c r="G21" s="2"/>
      <c r="H21" s="2"/>
      <c r="I21" s="2"/>
      <c r="J21" s="2"/>
    </row>
    <row r="22">
      <c r="A22" s="15"/>
      <c r="B22" s="16"/>
      <c r="C22" s="17"/>
      <c r="D22" s="17"/>
      <c r="E22" s="17"/>
      <c r="F22" s="17"/>
      <c r="G22" s="2"/>
      <c r="H22" s="2"/>
      <c r="I22" s="2"/>
      <c r="J22" s="2"/>
    </row>
    <row r="23">
      <c r="A23" s="2"/>
      <c r="B23" s="1" t="s">
        <v>35</v>
      </c>
    </row>
    <row r="24" ht="46.5" customHeight="1"/>
    <row r="27">
      <c r="B27" s="2"/>
      <c r="C27" s="19" t="s">
        <v>1</v>
      </c>
      <c r="D27" s="19" t="s">
        <v>2</v>
      </c>
      <c r="E27" s="19" t="s">
        <v>3</v>
      </c>
      <c r="F27" s="19" t="s">
        <v>4</v>
      </c>
      <c r="G27" s="19" t="s">
        <v>5</v>
      </c>
      <c r="H27" s="19" t="s">
        <v>6</v>
      </c>
      <c r="I27" s="19" t="s">
        <v>7</v>
      </c>
      <c r="J27" s="19" t="s">
        <v>8</v>
      </c>
    </row>
    <row r="28">
      <c r="B28" s="6" t="s">
        <v>9</v>
      </c>
      <c r="C28" s="7" t="s">
        <v>10</v>
      </c>
      <c r="D28" s="9">
        <v>2437.13</v>
      </c>
      <c r="E28" s="20"/>
      <c r="F28" s="9">
        <f t="shared" ref="F28:F29" si="4">455.57</f>
        <v>455.57</v>
      </c>
      <c r="G28" s="9">
        <v>380.0</v>
      </c>
      <c r="H28" s="9">
        <f t="shared" ref="H28:H37" si="5">SUM(D28:G28)</f>
        <v>3272.7</v>
      </c>
      <c r="I28" s="9">
        <f t="shared" ref="I28:I37" si="6">H28*12</f>
        <v>39272.4</v>
      </c>
      <c r="J28" s="7" t="s">
        <v>11</v>
      </c>
    </row>
    <row r="29">
      <c r="B29" s="6" t="s">
        <v>12</v>
      </c>
      <c r="C29" s="7" t="s">
        <v>10</v>
      </c>
      <c r="D29" s="9">
        <v>2276.27</v>
      </c>
      <c r="E29" s="20"/>
      <c r="F29" s="9">
        <f t="shared" si="4"/>
        <v>455.57</v>
      </c>
      <c r="G29" s="9">
        <v>227.0</v>
      </c>
      <c r="H29" s="9">
        <f t="shared" si="5"/>
        <v>2958.84</v>
      </c>
      <c r="I29" s="9">
        <f t="shared" si="6"/>
        <v>35506.08</v>
      </c>
      <c r="J29" s="7" t="s">
        <v>13</v>
      </c>
    </row>
    <row r="30">
      <c r="B30" s="6" t="s">
        <v>14</v>
      </c>
      <c r="C30" s="7" t="s">
        <v>10</v>
      </c>
      <c r="D30" s="9">
        <v>2064.78</v>
      </c>
      <c r="E30" s="20"/>
      <c r="F30" s="9">
        <v>455.57</v>
      </c>
      <c r="G30" s="20"/>
      <c r="H30" s="9">
        <f t="shared" si="5"/>
        <v>2520.35</v>
      </c>
      <c r="I30" s="9">
        <f t="shared" si="6"/>
        <v>30244.2</v>
      </c>
      <c r="J30" s="7" t="s">
        <v>15</v>
      </c>
    </row>
    <row r="31">
      <c r="B31" s="6" t="s">
        <v>36</v>
      </c>
      <c r="C31" s="7" t="s">
        <v>17</v>
      </c>
      <c r="D31" s="9">
        <v>2157.39</v>
      </c>
      <c r="E31" s="9">
        <v>73.38</v>
      </c>
      <c r="F31" s="9">
        <v>354.25</v>
      </c>
      <c r="G31" s="20"/>
      <c r="H31" s="9">
        <f t="shared" si="5"/>
        <v>2585.02</v>
      </c>
      <c r="I31" s="9">
        <f t="shared" si="6"/>
        <v>31020.24</v>
      </c>
      <c r="J31" s="7" t="s">
        <v>15</v>
      </c>
    </row>
    <row r="32">
      <c r="B32" s="6" t="s">
        <v>18</v>
      </c>
      <c r="C32" s="7" t="s">
        <v>17</v>
      </c>
      <c r="D32" s="9">
        <v>2054.66</v>
      </c>
      <c r="E32" s="9">
        <v>73.38</v>
      </c>
      <c r="F32" s="9">
        <v>255.07</v>
      </c>
      <c r="G32" s="20"/>
      <c r="H32" s="9">
        <f t="shared" si="5"/>
        <v>2383.11</v>
      </c>
      <c r="I32" s="9">
        <f t="shared" si="6"/>
        <v>28597.32</v>
      </c>
      <c r="J32" s="7" t="s">
        <v>19</v>
      </c>
    </row>
    <row r="33">
      <c r="B33" s="6" t="s">
        <v>20</v>
      </c>
      <c r="C33" s="7" t="s">
        <v>17</v>
      </c>
      <c r="D33" s="9">
        <v>2054.66</v>
      </c>
      <c r="E33" s="9">
        <v>73.38</v>
      </c>
      <c r="F33" s="9">
        <v>202.43</v>
      </c>
      <c r="G33" s="20"/>
      <c r="H33" s="9">
        <f t="shared" si="5"/>
        <v>2330.47</v>
      </c>
      <c r="I33" s="9">
        <f t="shared" si="6"/>
        <v>27965.64</v>
      </c>
      <c r="J33" s="7" t="s">
        <v>21</v>
      </c>
    </row>
    <row r="34">
      <c r="B34" s="6" t="s">
        <v>22</v>
      </c>
      <c r="C34" s="7" t="s">
        <v>17</v>
      </c>
      <c r="D34" s="9">
        <v>2054.66</v>
      </c>
      <c r="E34" s="9">
        <v>73.38</v>
      </c>
      <c r="F34" s="20"/>
      <c r="G34" s="20"/>
      <c r="H34" s="9">
        <f t="shared" si="5"/>
        <v>2128.04</v>
      </c>
      <c r="I34" s="9">
        <f t="shared" si="6"/>
        <v>25536.48</v>
      </c>
      <c r="J34" s="21"/>
    </row>
    <row r="35">
      <c r="B35" s="6" t="s">
        <v>23</v>
      </c>
      <c r="C35" s="7" t="s">
        <v>17</v>
      </c>
      <c r="D35" s="9">
        <v>2054.66</v>
      </c>
      <c r="E35" s="9">
        <v>73.38</v>
      </c>
      <c r="F35" s="9">
        <f>D35*0.15</f>
        <v>308.199</v>
      </c>
      <c r="G35" s="20"/>
      <c r="H35" s="9">
        <f t="shared" si="5"/>
        <v>2436.239</v>
      </c>
      <c r="I35" s="9">
        <f t="shared" si="6"/>
        <v>29234.868</v>
      </c>
      <c r="J35" s="7" t="s">
        <v>24</v>
      </c>
    </row>
    <row r="36">
      <c r="B36" s="6" t="s">
        <v>25</v>
      </c>
      <c r="C36" s="7" t="s">
        <v>26</v>
      </c>
      <c r="D36" s="9">
        <v>1854.25</v>
      </c>
      <c r="E36" s="9">
        <v>67.3</v>
      </c>
      <c r="F36" s="20"/>
      <c r="G36" s="20"/>
      <c r="H36" s="9">
        <f t="shared" si="5"/>
        <v>1921.55</v>
      </c>
      <c r="I36" s="9">
        <f t="shared" si="6"/>
        <v>23058.6</v>
      </c>
      <c r="J36" s="21"/>
    </row>
    <row r="37">
      <c r="B37" s="11" t="s">
        <v>27</v>
      </c>
      <c r="C37" s="7" t="s">
        <v>28</v>
      </c>
      <c r="D37" s="9">
        <v>1625.51</v>
      </c>
      <c r="E37" s="9">
        <v>67.3</v>
      </c>
      <c r="F37" s="20"/>
      <c r="G37" s="20"/>
      <c r="H37" s="9">
        <f t="shared" si="5"/>
        <v>1692.81</v>
      </c>
      <c r="I37" s="9">
        <f t="shared" si="6"/>
        <v>20313.72</v>
      </c>
      <c r="J37" s="21"/>
    </row>
    <row r="38">
      <c r="B38" s="2"/>
      <c r="C38" s="2"/>
      <c r="D38" s="2"/>
      <c r="E38" s="2"/>
      <c r="F38" s="2"/>
      <c r="G38" s="2"/>
      <c r="H38" s="2"/>
      <c r="I38" s="2"/>
      <c r="J38" s="2"/>
    </row>
    <row r="39">
      <c r="B39" s="2"/>
      <c r="C39" s="2"/>
      <c r="D39" s="2"/>
      <c r="E39" s="2"/>
      <c r="F39" s="2"/>
      <c r="G39" s="2"/>
      <c r="H39" s="2"/>
      <c r="I39" s="2"/>
      <c r="J39" s="22" t="s">
        <v>37</v>
      </c>
    </row>
    <row r="40">
      <c r="B40" s="2"/>
      <c r="C40" s="2"/>
      <c r="D40" s="2"/>
      <c r="E40" s="2"/>
      <c r="F40" s="2"/>
      <c r="G40" s="2"/>
      <c r="H40" s="2"/>
      <c r="I40" s="2"/>
      <c r="J40" s="2"/>
    </row>
    <row r="41">
      <c r="B41" s="17" t="s">
        <v>32</v>
      </c>
      <c r="C41" s="2"/>
      <c r="D41" s="2"/>
      <c r="E41" s="2"/>
      <c r="F41" s="2"/>
      <c r="G41" s="2"/>
      <c r="H41" s="2"/>
      <c r="I41" s="2"/>
      <c r="J41" s="2"/>
    </row>
    <row r="42">
      <c r="B42" s="17" t="s">
        <v>38</v>
      </c>
      <c r="C42" s="2"/>
      <c r="D42" s="2"/>
      <c r="E42" s="2"/>
      <c r="F42" s="2"/>
      <c r="G42" s="2"/>
      <c r="H42" s="2"/>
      <c r="I42" s="2"/>
      <c r="J42" s="2"/>
    </row>
    <row r="43">
      <c r="B43" s="17" t="s">
        <v>34</v>
      </c>
      <c r="C43" s="2"/>
      <c r="D43" s="2"/>
      <c r="E43" s="2"/>
      <c r="F43" s="2"/>
      <c r="G43" s="2"/>
      <c r="H43" s="2"/>
      <c r="I43" s="2"/>
      <c r="J43" s="2"/>
    </row>
  </sheetData>
  <mergeCells count="2">
    <mergeCell ref="B1:J2"/>
    <mergeCell ref="B23:J24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